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Sheet1" sheetId="1" r:id="rId1"/>
    <sheet name="Sheet1 (2)" sheetId="2" r:id="rId2"/>
  </sheets>
  <calcPr calcId="124519"/>
</workbook>
</file>

<file path=xl/calcChain.xml><?xml version="1.0" encoding="utf-8"?>
<calcChain xmlns="http://schemas.openxmlformats.org/spreadsheetml/2006/main">
  <c r="C17" i="2"/>
  <c r="I10" l="1"/>
  <c r="I15"/>
  <c r="I16"/>
  <c r="I18"/>
  <c r="I19"/>
  <c r="I20"/>
  <c r="I21"/>
  <c r="I22"/>
  <c r="I23"/>
  <c r="I24"/>
  <c r="I25"/>
  <c r="I26"/>
  <c r="I27"/>
  <c r="I28"/>
  <c r="I29"/>
  <c r="I30"/>
  <c r="I31"/>
  <c r="I32"/>
  <c r="I33"/>
  <c r="I34"/>
  <c r="I36"/>
  <c r="I37"/>
  <c r="I38"/>
  <c r="I39"/>
  <c r="I40"/>
  <c r="I41"/>
  <c r="I42"/>
  <c r="C29"/>
  <c r="D14" l="1"/>
  <c r="G40"/>
  <c r="G38"/>
  <c r="G37"/>
  <c r="G36"/>
  <c r="G34"/>
  <c r="G33"/>
  <c r="G32"/>
  <c r="G31"/>
  <c r="G30"/>
  <c r="H29"/>
  <c r="G29"/>
  <c r="H28"/>
  <c r="H27"/>
  <c r="G27"/>
  <c r="H26"/>
  <c r="H25"/>
  <c r="G25"/>
  <c r="H24"/>
  <c r="H23"/>
  <c r="G23"/>
  <c r="H22"/>
  <c r="H21"/>
  <c r="G21"/>
  <c r="H20"/>
  <c r="H19"/>
  <c r="G19"/>
  <c r="H18"/>
  <c r="H17"/>
  <c r="G17"/>
  <c r="H16"/>
  <c r="H15"/>
  <c r="G15"/>
  <c r="H10"/>
  <c r="G10"/>
  <c r="H9"/>
  <c r="G9"/>
  <c r="F39"/>
  <c r="F36"/>
  <c r="F14"/>
  <c r="B39"/>
  <c r="G39" s="1"/>
  <c r="C40"/>
  <c r="H40" s="1"/>
  <c r="B36"/>
  <c r="C38"/>
  <c r="H38" s="1"/>
  <c r="C37"/>
  <c r="H37" s="1"/>
  <c r="C34"/>
  <c r="H34" s="1"/>
  <c r="C33"/>
  <c r="H33" s="1"/>
  <c r="C32"/>
  <c r="H32" s="1"/>
  <c r="C31"/>
  <c r="H31" s="1"/>
  <c r="C30"/>
  <c r="C14" s="1"/>
  <c r="B28"/>
  <c r="G28" s="1"/>
  <c r="B27"/>
  <c r="B26"/>
  <c r="G26" s="1"/>
  <c r="B25"/>
  <c r="B24"/>
  <c r="G24" s="1"/>
  <c r="B23"/>
  <c r="B22"/>
  <c r="G22" s="1"/>
  <c r="B21"/>
  <c r="B20"/>
  <c r="G20" s="1"/>
  <c r="B19"/>
  <c r="B18"/>
  <c r="G18" s="1"/>
  <c r="B14"/>
  <c r="B16"/>
  <c r="G16" s="1"/>
  <c r="B15"/>
  <c r="D10"/>
  <c r="D9"/>
  <c r="I17" l="1"/>
  <c r="D43"/>
  <c r="H14"/>
  <c r="H43" s="1"/>
  <c r="H30"/>
  <c r="C36"/>
  <c r="H36" s="1"/>
  <c r="C39"/>
  <c r="H39" s="1"/>
  <c r="F43"/>
  <c r="B43" l="1"/>
  <c r="G14"/>
  <c r="C43"/>
  <c r="G43" l="1"/>
  <c r="I14"/>
</calcChain>
</file>

<file path=xl/sharedStrings.xml><?xml version="1.0" encoding="utf-8"?>
<sst xmlns="http://schemas.openxmlformats.org/spreadsheetml/2006/main" count="95" uniqueCount="52">
  <si>
    <t>제 9(당)기 2019년  1월  1일부터  2019년 12월 31일까지</t>
  </si>
  <si>
    <t>제 8(전)기 2018년  1월  1일부터  2018년 12월 31일까지</t>
  </si>
  <si>
    <t>손   익   계   산   서</t>
  </si>
  <si>
    <t>회사명 : 사단법인고운국제교류사업회</t>
  </si>
  <si>
    <t>(단위 : 원)</t>
  </si>
  <si>
    <t>과        목</t>
  </si>
  <si>
    <t>제 9 (당)기</t>
  </si>
  <si>
    <t>제 8 (전)기</t>
  </si>
  <si>
    <t>금          액</t>
  </si>
  <si>
    <t xml:space="preserve">  Ⅰ. 매           출           액</t>
  </si>
  <si>
    <t xml:space="preserve">       임    대    료   수   입</t>
  </si>
  <si>
    <t xml:space="preserve">  Ⅱ. 매       출       원      가</t>
  </si>
  <si>
    <t xml:space="preserve">       상   품   매  출  원  가</t>
  </si>
  <si>
    <t xml:space="preserve">  Ⅲ. 매     출     총    이    익</t>
  </si>
  <si>
    <t xml:space="preserve">  Ⅳ. 판   매   비  와  관  리  비</t>
  </si>
  <si>
    <t xml:space="preserve">       직      원     급     여</t>
  </si>
  <si>
    <t xml:space="preserve">       잡                    급</t>
  </si>
  <si>
    <t xml:space="preserve">       복    리    후   생   비</t>
  </si>
  <si>
    <t xml:space="preserve">       여    비    교   통   비</t>
  </si>
  <si>
    <t xml:space="preserve">       접         대         비</t>
  </si>
  <si>
    <t xml:space="preserve">       통         신         비</t>
  </si>
  <si>
    <t xml:space="preserve">       세   금   과  공  과  금</t>
  </si>
  <si>
    <t xml:space="preserve">       수         선         비</t>
  </si>
  <si>
    <t xml:space="preserve">       보         험         료</t>
  </si>
  <si>
    <t xml:space="preserve">       운         반         비</t>
  </si>
  <si>
    <t xml:space="preserve">       도    서    인   쇄   비</t>
  </si>
  <si>
    <t xml:space="preserve">       회         의         비</t>
  </si>
  <si>
    <t xml:space="preserve">       사    무    용   품   비</t>
  </si>
  <si>
    <t xml:space="preserve">       소      모     품     비</t>
  </si>
  <si>
    <t xml:space="preserve">       지    급    수   수   료</t>
  </si>
  <si>
    <t xml:space="preserve">       광    고    선   전   비</t>
  </si>
  <si>
    <t xml:space="preserve">       건    물    관   리   비</t>
  </si>
  <si>
    <t xml:space="preserve">       잡                    비</t>
  </si>
  <si>
    <t xml:space="preserve">       기    념    사   업   비</t>
  </si>
  <si>
    <t xml:space="preserve">       업    무    추   진   비</t>
  </si>
  <si>
    <t xml:space="preserve">  Ⅴ. 영       업       손      실</t>
  </si>
  <si>
    <t xml:space="preserve">  Ⅵ. 영     업     외    수    익</t>
  </si>
  <si>
    <t xml:space="preserve">       이      자     수     익</t>
  </si>
  <si>
    <t xml:space="preserve">       잡         이         익</t>
  </si>
  <si>
    <t xml:space="preserve">  Ⅶ. 영     업     외    비    용</t>
  </si>
  <si>
    <t xml:space="preserve">       잡         손         실</t>
  </si>
  <si>
    <t xml:space="preserve">  Ⅷ. 법  인  세  차  감  전 손 실</t>
  </si>
  <si>
    <t xml:space="preserve">  Ⅸ. 법       인       세      등</t>
  </si>
  <si>
    <t xml:space="preserve">  Ⅹ. 당     기     순    손    실</t>
  </si>
  <si>
    <t>수익</t>
    <phoneticPr fontId="20" type="noConversion"/>
  </si>
  <si>
    <t>고유목적사업</t>
    <phoneticPr fontId="20" type="noConversion"/>
  </si>
  <si>
    <t>합계</t>
    <phoneticPr fontId="20" type="noConversion"/>
  </si>
  <si>
    <t xml:space="preserve">       임 대 료  및  출 연 금</t>
    <phoneticPr fontId="20" type="noConversion"/>
  </si>
  <si>
    <t>잡   손  실(지연납부가산세)</t>
    <phoneticPr fontId="20" type="noConversion"/>
  </si>
  <si>
    <t>서울</t>
    <phoneticPr fontId="20" type="noConversion"/>
  </si>
  <si>
    <t>경남</t>
    <phoneticPr fontId="20" type="noConversion"/>
  </si>
  <si>
    <t>합산손익</t>
    <phoneticPr fontId="20" type="noConversion"/>
  </si>
</sst>
</file>

<file path=xl/styles.xml><?xml version="1.0" encoding="utf-8"?>
<styleSheet xmlns="http://schemas.openxmlformats.org/spreadsheetml/2006/main">
  <numFmts count="1">
    <numFmt numFmtId="176" formatCode="##,##0"/>
  </numFmts>
  <fonts count="21">
    <font>
      <sz val="10"/>
      <name val="Arial"/>
      <family val="2"/>
    </font>
    <font>
      <sz val="10"/>
      <color indexed="8"/>
      <name val="돋움체"/>
      <family val="3"/>
      <charset val="129"/>
    </font>
    <font>
      <b/>
      <sz val="19"/>
      <color indexed="8"/>
      <name val="돋움체"/>
      <family val="3"/>
      <charset val="129"/>
    </font>
    <font>
      <sz val="10"/>
      <color indexed="8"/>
      <name val="돋움체"/>
      <family val="3"/>
      <charset val="129"/>
    </font>
    <font>
      <sz val="10"/>
      <color indexed="8"/>
      <name val="돋움체"/>
      <family val="3"/>
      <charset val="129"/>
    </font>
    <font>
      <b/>
      <sz val="10"/>
      <color indexed="8"/>
      <name val="돋움체"/>
      <family val="3"/>
      <charset val="129"/>
    </font>
    <font>
      <b/>
      <sz val="10"/>
      <color indexed="8"/>
      <name val="돋움체"/>
      <family val="3"/>
      <charset val="129"/>
    </font>
    <font>
      <b/>
      <sz val="10"/>
      <color indexed="8"/>
      <name val="돋움체"/>
      <family val="3"/>
      <charset val="129"/>
    </font>
    <font>
      <b/>
      <sz val="10"/>
      <color indexed="8"/>
      <name val="돋움체"/>
      <family val="3"/>
      <charset val="129"/>
    </font>
    <font>
      <b/>
      <sz val="10"/>
      <color indexed="8"/>
      <name val="돋움체"/>
      <family val="3"/>
      <charset val="129"/>
    </font>
    <font>
      <b/>
      <sz val="9"/>
      <color indexed="8"/>
      <name val="돋움체"/>
      <family val="3"/>
      <charset val="129"/>
    </font>
    <font>
      <b/>
      <sz val="9"/>
      <color indexed="8"/>
      <name val="바탕체"/>
      <family val="1"/>
      <charset val="129"/>
    </font>
    <font>
      <b/>
      <sz val="9"/>
      <color indexed="8"/>
      <name val="바탕체"/>
      <family val="1"/>
      <charset val="129"/>
    </font>
    <font>
      <sz val="9"/>
      <color indexed="8"/>
      <name val="돋움체"/>
      <family val="3"/>
      <charset val="129"/>
    </font>
    <font>
      <sz val="9"/>
      <color indexed="8"/>
      <name val="바탕체"/>
      <family val="1"/>
      <charset val="129"/>
    </font>
    <font>
      <b/>
      <sz val="9"/>
      <color indexed="8"/>
      <name val="바탕체"/>
      <family val="1"/>
      <charset val="129"/>
    </font>
    <font>
      <b/>
      <sz val="9"/>
      <color indexed="8"/>
      <name val="바탕체"/>
      <family val="1"/>
      <charset val="129"/>
    </font>
    <font>
      <b/>
      <sz val="9"/>
      <color indexed="8"/>
      <name val="돋움체"/>
      <family val="3"/>
      <charset val="129"/>
    </font>
    <font>
      <b/>
      <sz val="9"/>
      <color indexed="8"/>
      <name val="바탕체"/>
      <family val="1"/>
      <charset val="129"/>
    </font>
    <font>
      <b/>
      <sz val="9"/>
      <color indexed="8"/>
      <name val="바탕체"/>
      <family val="1"/>
      <charset val="129"/>
    </font>
    <font>
      <sz val="8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right" vertical="center"/>
    </xf>
    <xf numFmtId="176" fontId="12" fillId="2" borderId="3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176" fontId="14" fillId="2" borderId="2" xfId="0" applyNumberFormat="1" applyFont="1" applyFill="1" applyBorder="1" applyAlignment="1">
      <alignment horizontal="right" vertical="center"/>
    </xf>
    <xf numFmtId="176" fontId="15" fillId="2" borderId="4" xfId="0" applyNumberFormat="1" applyFont="1" applyFill="1" applyBorder="1" applyAlignment="1">
      <alignment horizontal="right" vertical="center"/>
    </xf>
    <xf numFmtId="176" fontId="16" fillId="2" borderId="5" xfId="0" applyNumberFormat="1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center" vertical="center"/>
    </xf>
    <xf numFmtId="176" fontId="18" fillId="2" borderId="7" xfId="0" applyNumberFormat="1" applyFont="1" applyFill="1" applyBorder="1" applyAlignment="1">
      <alignment horizontal="right" vertical="center"/>
    </xf>
    <xf numFmtId="176" fontId="19" fillId="2" borderId="8" xfId="0" applyNumberFormat="1" applyFont="1" applyFill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176" fontId="11" fillId="2" borderId="18" xfId="0" applyNumberFormat="1" applyFont="1" applyFill="1" applyBorder="1" applyAlignment="1">
      <alignment horizontal="right" vertical="center"/>
    </xf>
    <xf numFmtId="176" fontId="15" fillId="2" borderId="2" xfId="0" applyNumberFormat="1" applyFont="1" applyFill="1" applyBorder="1" applyAlignment="1">
      <alignment horizontal="right" vertical="center"/>
    </xf>
    <xf numFmtId="176" fontId="12" fillId="2" borderId="19" xfId="0" applyNumberFormat="1" applyFont="1" applyFill="1" applyBorder="1" applyAlignment="1">
      <alignment horizontal="right" vertical="center"/>
    </xf>
    <xf numFmtId="176" fontId="14" fillId="2" borderId="18" xfId="0" applyNumberFormat="1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176" fontId="14" fillId="2" borderId="3" xfId="0" applyNumberFormat="1" applyFont="1" applyFill="1" applyBorder="1" applyAlignment="1">
      <alignment horizontal="right" vertical="center"/>
    </xf>
    <xf numFmtId="176" fontId="14" fillId="2" borderId="19" xfId="0" applyNumberFormat="1" applyFont="1" applyFill="1" applyBorder="1" applyAlignment="1">
      <alignment horizontal="right" vertical="center"/>
    </xf>
    <xf numFmtId="176" fontId="11" fillId="2" borderId="14" xfId="0" applyNumberFormat="1" applyFont="1" applyFill="1" applyBorder="1" applyAlignment="1">
      <alignment horizontal="right" vertical="center"/>
    </xf>
    <xf numFmtId="176" fontId="14" fillId="2" borderId="14" xfId="0" applyNumberFormat="1" applyFont="1" applyFill="1" applyBorder="1" applyAlignment="1">
      <alignment horizontal="right" vertical="center"/>
    </xf>
    <xf numFmtId="176" fontId="11" fillId="2" borderId="3" xfId="0" applyNumberFormat="1" applyFont="1" applyFill="1" applyBorder="1" applyAlignment="1">
      <alignment horizontal="right" vertical="center"/>
    </xf>
    <xf numFmtId="176" fontId="18" fillId="2" borderId="13" xfId="0" applyNumberFormat="1" applyFont="1" applyFill="1" applyBorder="1" applyAlignment="1">
      <alignment horizontal="right" vertical="center"/>
    </xf>
    <xf numFmtId="176" fontId="18" fillId="2" borderId="8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Continuous" vertical="center"/>
    </xf>
    <xf numFmtId="0" fontId="0" fillId="0" borderId="0" xfId="0" applyAlignment="1">
      <alignment horizontal="centerContinuous"/>
    </xf>
    <xf numFmtId="0" fontId="2" fillId="2" borderId="0" xfId="0" applyFont="1" applyFill="1" applyAlignment="1">
      <alignment horizontal="centerContinuous" vertical="top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5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outlinePr summaryBelow="0" summaryRight="0"/>
    <pageSetUpPr autoPageBreaks="0"/>
  </sheetPr>
  <dimension ref="A1:E44"/>
  <sheetViews>
    <sheetView workbookViewId="0"/>
  </sheetViews>
  <sheetFormatPr defaultRowHeight="12.75"/>
  <cols>
    <col min="1" max="1" width="36" customWidth="1"/>
    <col min="2" max="4" width="15" customWidth="1"/>
    <col min="5" max="5" width="14" customWidth="1"/>
  </cols>
  <sheetData>
    <row r="1" spans="1:5" ht="28.5" customHeight="1">
      <c r="B1" s="2" t="s">
        <v>2</v>
      </c>
    </row>
    <row r="2" spans="1:5" ht="5.65" customHeight="1"/>
    <row r="3" spans="1:5" ht="11.45" customHeight="1">
      <c r="B3" s="1" t="s">
        <v>0</v>
      </c>
    </row>
    <row r="4" spans="1:5" ht="15" customHeight="1">
      <c r="B4" s="1" t="s">
        <v>1</v>
      </c>
    </row>
    <row r="5" spans="1:5" ht="2.1" customHeight="1"/>
    <row r="6" spans="1:5" ht="18.75" customHeight="1">
      <c r="A6" s="3" t="s">
        <v>3</v>
      </c>
      <c r="E6" s="4" t="s">
        <v>4</v>
      </c>
    </row>
    <row r="7" spans="1:5" ht="2.4500000000000002" customHeight="1"/>
    <row r="8" spans="1:5" ht="15.75" customHeight="1">
      <c r="A8" s="35" t="s">
        <v>5</v>
      </c>
      <c r="B8" s="36" t="s">
        <v>6</v>
      </c>
      <c r="C8" s="36"/>
      <c r="D8" s="37" t="s">
        <v>7</v>
      </c>
      <c r="E8" s="37"/>
    </row>
    <row r="9" spans="1:5" ht="15.75" customHeight="1">
      <c r="A9" s="35"/>
      <c r="B9" s="38" t="s">
        <v>8</v>
      </c>
      <c r="C9" s="38"/>
      <c r="D9" s="39" t="s">
        <v>8</v>
      </c>
      <c r="E9" s="39"/>
    </row>
    <row r="10" spans="1:5" ht="17.850000000000001" customHeight="1">
      <c r="A10" s="5" t="s">
        <v>9</v>
      </c>
      <c r="B10" s="6"/>
      <c r="C10" s="6">
        <v>43200000</v>
      </c>
      <c r="D10" s="6"/>
      <c r="E10" s="7">
        <v>41300000</v>
      </c>
    </row>
    <row r="11" spans="1:5" ht="17.850000000000001" customHeight="1">
      <c r="A11" s="8" t="s">
        <v>10</v>
      </c>
      <c r="B11" s="9">
        <v>43200000</v>
      </c>
      <c r="C11" s="6"/>
      <c r="D11" s="9">
        <v>41300000</v>
      </c>
      <c r="E11" s="7"/>
    </row>
    <row r="12" spans="1:5" ht="17.850000000000001" customHeight="1">
      <c r="A12" s="5" t="s">
        <v>11</v>
      </c>
      <c r="B12" s="10"/>
      <c r="C12" s="6">
        <v>0</v>
      </c>
      <c r="D12" s="10"/>
      <c r="E12" s="7">
        <v>0</v>
      </c>
    </row>
    <row r="13" spans="1:5" ht="17.850000000000001" customHeight="1">
      <c r="A13" s="5" t="s">
        <v>12</v>
      </c>
      <c r="B13" s="6"/>
      <c r="C13" s="6">
        <v>0</v>
      </c>
      <c r="D13" s="6"/>
      <c r="E13" s="7">
        <v>0</v>
      </c>
    </row>
    <row r="14" spans="1:5" ht="17.850000000000001" customHeight="1">
      <c r="A14" s="5" t="s">
        <v>13</v>
      </c>
      <c r="B14" s="10"/>
      <c r="C14" s="10">
        <v>43200000</v>
      </c>
      <c r="D14" s="10"/>
      <c r="E14" s="11">
        <v>41300000</v>
      </c>
    </row>
    <row r="15" spans="1:5" ht="17.850000000000001" customHeight="1">
      <c r="A15" s="5" t="s">
        <v>14</v>
      </c>
      <c r="B15" s="6"/>
      <c r="C15" s="6">
        <v>248174189</v>
      </c>
      <c r="D15" s="6"/>
      <c r="E15" s="7">
        <v>210350436</v>
      </c>
    </row>
    <row r="16" spans="1:5" ht="17.850000000000001" customHeight="1">
      <c r="A16" s="8" t="s">
        <v>15</v>
      </c>
      <c r="B16" s="9">
        <v>43300000</v>
      </c>
      <c r="C16" s="6"/>
      <c r="D16" s="9">
        <v>30250000</v>
      </c>
      <c r="E16" s="7"/>
    </row>
    <row r="17" spans="1:5" ht="17.850000000000001" customHeight="1">
      <c r="A17" s="8" t="s">
        <v>16</v>
      </c>
      <c r="B17" s="9">
        <v>600000</v>
      </c>
      <c r="C17" s="6"/>
      <c r="D17" s="9">
        <v>200000</v>
      </c>
      <c r="E17" s="7"/>
    </row>
    <row r="18" spans="1:5" ht="17.850000000000001" customHeight="1">
      <c r="A18" s="8" t="s">
        <v>17</v>
      </c>
      <c r="B18" s="9">
        <v>12190375</v>
      </c>
      <c r="C18" s="6"/>
      <c r="D18" s="9">
        <v>11294601</v>
      </c>
      <c r="E18" s="7"/>
    </row>
    <row r="19" spans="1:5" ht="17.850000000000001" customHeight="1">
      <c r="A19" s="8" t="s">
        <v>18</v>
      </c>
      <c r="B19" s="9">
        <v>7244660</v>
      </c>
      <c r="C19" s="6"/>
      <c r="D19" s="9">
        <v>8614546</v>
      </c>
      <c r="E19" s="7"/>
    </row>
    <row r="20" spans="1:5" ht="17.850000000000001" customHeight="1">
      <c r="A20" s="8" t="s">
        <v>19</v>
      </c>
      <c r="B20" s="9">
        <v>210540</v>
      </c>
      <c r="C20" s="6"/>
      <c r="D20" s="9">
        <v>114800</v>
      </c>
      <c r="E20" s="7"/>
    </row>
    <row r="21" spans="1:5" ht="17.850000000000001" customHeight="1">
      <c r="A21" s="8" t="s">
        <v>20</v>
      </c>
      <c r="B21" s="9">
        <v>3123709</v>
      </c>
      <c r="C21" s="6"/>
      <c r="D21" s="9">
        <v>2668531</v>
      </c>
      <c r="E21" s="7"/>
    </row>
    <row r="22" spans="1:5" ht="17.850000000000001" customHeight="1">
      <c r="A22" s="8" t="s">
        <v>21</v>
      </c>
      <c r="B22" s="9">
        <v>7930922</v>
      </c>
      <c r="C22" s="6"/>
      <c r="D22" s="9">
        <v>7498029</v>
      </c>
      <c r="E22" s="7"/>
    </row>
    <row r="23" spans="1:5" ht="17.850000000000001" customHeight="1">
      <c r="A23" s="8" t="s">
        <v>22</v>
      </c>
      <c r="B23" s="9">
        <v>14900000</v>
      </c>
      <c r="C23" s="6"/>
      <c r="D23" s="9">
        <v>0</v>
      </c>
      <c r="E23" s="7"/>
    </row>
    <row r="24" spans="1:5" ht="17.850000000000001" customHeight="1">
      <c r="A24" s="8" t="s">
        <v>23</v>
      </c>
      <c r="B24" s="9">
        <v>725790</v>
      </c>
      <c r="C24" s="6"/>
      <c r="D24" s="9">
        <v>445580</v>
      </c>
      <c r="E24" s="7"/>
    </row>
    <row r="25" spans="1:5" ht="17.850000000000001" customHeight="1">
      <c r="A25" s="8" t="s">
        <v>24</v>
      </c>
      <c r="B25" s="9">
        <v>1096000</v>
      </c>
      <c r="C25" s="6"/>
      <c r="D25" s="9">
        <v>2355273</v>
      </c>
      <c r="E25" s="7"/>
    </row>
    <row r="26" spans="1:5" ht="17.850000000000001" customHeight="1">
      <c r="A26" s="8" t="s">
        <v>25</v>
      </c>
      <c r="B26" s="9">
        <v>42839770</v>
      </c>
      <c r="C26" s="6"/>
      <c r="D26" s="9">
        <v>11322960</v>
      </c>
      <c r="E26" s="7"/>
    </row>
    <row r="27" spans="1:5" ht="17.850000000000001" customHeight="1">
      <c r="A27" s="8" t="s">
        <v>26</v>
      </c>
      <c r="B27" s="9">
        <v>5679500</v>
      </c>
      <c r="C27" s="6"/>
      <c r="D27" s="9">
        <v>26567320</v>
      </c>
      <c r="E27" s="7"/>
    </row>
    <row r="28" spans="1:5" ht="17.850000000000001" customHeight="1">
      <c r="A28" s="8" t="s">
        <v>27</v>
      </c>
      <c r="B28" s="9">
        <v>842987</v>
      </c>
      <c r="C28" s="6"/>
      <c r="D28" s="9">
        <v>903595</v>
      </c>
      <c r="E28" s="7"/>
    </row>
    <row r="29" spans="1:5" ht="17.850000000000001" customHeight="1">
      <c r="A29" s="8" t="s">
        <v>28</v>
      </c>
      <c r="B29" s="9">
        <v>1593309</v>
      </c>
      <c r="C29" s="6"/>
      <c r="D29" s="9">
        <v>15791311</v>
      </c>
      <c r="E29" s="7"/>
    </row>
    <row r="30" spans="1:5" ht="17.850000000000001" customHeight="1">
      <c r="A30" s="8" t="s">
        <v>29</v>
      </c>
      <c r="B30" s="9">
        <v>23640520</v>
      </c>
      <c r="C30" s="6"/>
      <c r="D30" s="9">
        <v>13597208</v>
      </c>
      <c r="E30" s="7"/>
    </row>
    <row r="31" spans="1:5" ht="17.850000000000001" customHeight="1">
      <c r="A31" s="8" t="s">
        <v>30</v>
      </c>
      <c r="B31" s="9">
        <v>2200000</v>
      </c>
      <c r="C31" s="6"/>
      <c r="D31" s="9">
        <v>6270000</v>
      </c>
      <c r="E31" s="7"/>
    </row>
    <row r="32" spans="1:5" ht="17.850000000000001" customHeight="1">
      <c r="A32" s="8" t="s">
        <v>31</v>
      </c>
      <c r="B32" s="9">
        <v>9334400</v>
      </c>
      <c r="C32" s="6"/>
      <c r="D32" s="9">
        <v>9505520</v>
      </c>
      <c r="E32" s="7"/>
    </row>
    <row r="33" spans="1:5" ht="17.850000000000001" customHeight="1">
      <c r="A33" s="8" t="s">
        <v>32</v>
      </c>
      <c r="B33" s="9">
        <v>25000</v>
      </c>
      <c r="C33" s="6"/>
      <c r="D33" s="9">
        <v>17000</v>
      </c>
      <c r="E33" s="7"/>
    </row>
    <row r="34" spans="1:5" ht="17.850000000000001" customHeight="1">
      <c r="A34" s="8" t="s">
        <v>33</v>
      </c>
      <c r="B34" s="9">
        <v>43945772</v>
      </c>
      <c r="C34" s="6"/>
      <c r="D34" s="9">
        <v>52371060</v>
      </c>
      <c r="E34" s="7"/>
    </row>
    <row r="35" spans="1:5" ht="17.850000000000001" customHeight="1">
      <c r="A35" s="8" t="s">
        <v>34</v>
      </c>
      <c r="B35" s="9">
        <v>26750935</v>
      </c>
      <c r="C35" s="6"/>
      <c r="D35" s="9">
        <v>10563102</v>
      </c>
      <c r="E35" s="7"/>
    </row>
    <row r="36" spans="1:5" ht="17.850000000000001" customHeight="1">
      <c r="A36" s="5" t="s">
        <v>35</v>
      </c>
      <c r="B36" s="10"/>
      <c r="C36" s="10">
        <v>204974189</v>
      </c>
      <c r="D36" s="10"/>
      <c r="E36" s="11">
        <v>169050436</v>
      </c>
    </row>
    <row r="37" spans="1:5" ht="17.850000000000001" customHeight="1">
      <c r="A37" s="5" t="s">
        <v>36</v>
      </c>
      <c r="B37" s="6"/>
      <c r="C37" s="6">
        <v>4328021</v>
      </c>
      <c r="D37" s="6"/>
      <c r="E37" s="7">
        <v>3326024</v>
      </c>
    </row>
    <row r="38" spans="1:5" ht="17.850000000000001" customHeight="1">
      <c r="A38" s="8" t="s">
        <v>37</v>
      </c>
      <c r="B38" s="9">
        <v>962759</v>
      </c>
      <c r="C38" s="6"/>
      <c r="D38" s="9">
        <v>765898</v>
      </c>
      <c r="E38" s="7"/>
    </row>
    <row r="39" spans="1:5" ht="17.850000000000001" customHeight="1">
      <c r="A39" s="8" t="s">
        <v>38</v>
      </c>
      <c r="B39" s="9">
        <v>3365262</v>
      </c>
      <c r="C39" s="6"/>
      <c r="D39" s="9">
        <v>2560126</v>
      </c>
      <c r="E39" s="7"/>
    </row>
    <row r="40" spans="1:5" ht="17.850000000000001" customHeight="1">
      <c r="A40" s="5" t="s">
        <v>39</v>
      </c>
      <c r="B40" s="6"/>
      <c r="C40" s="6">
        <v>1140</v>
      </c>
      <c r="D40" s="6"/>
      <c r="E40" s="7">
        <v>79150</v>
      </c>
    </row>
    <row r="41" spans="1:5" ht="17.850000000000001" customHeight="1">
      <c r="A41" s="8" t="s">
        <v>40</v>
      </c>
      <c r="B41" s="9">
        <v>1140</v>
      </c>
      <c r="C41" s="6"/>
      <c r="D41" s="9">
        <v>79150</v>
      </c>
      <c r="E41" s="7"/>
    </row>
    <row r="42" spans="1:5" ht="17.850000000000001" customHeight="1">
      <c r="A42" s="5" t="s">
        <v>41</v>
      </c>
      <c r="B42" s="6"/>
      <c r="C42" s="6">
        <v>200647308</v>
      </c>
      <c r="D42" s="6"/>
      <c r="E42" s="7">
        <v>165803562</v>
      </c>
    </row>
    <row r="43" spans="1:5" ht="17.850000000000001" customHeight="1">
      <c r="A43" s="5" t="s">
        <v>42</v>
      </c>
      <c r="B43" s="6"/>
      <c r="C43" s="6">
        <v>0</v>
      </c>
      <c r="D43" s="6"/>
      <c r="E43" s="7">
        <v>0</v>
      </c>
    </row>
    <row r="44" spans="1:5" ht="17.850000000000001" customHeight="1">
      <c r="A44" s="12" t="s">
        <v>43</v>
      </c>
      <c r="B44" s="13"/>
      <c r="C44" s="13">
        <v>200647308</v>
      </c>
      <c r="D44" s="13"/>
      <c r="E44" s="14">
        <v>165803562</v>
      </c>
    </row>
  </sheetData>
  <mergeCells count="5">
    <mergeCell ref="A8:A9"/>
    <mergeCell ref="B8:C8"/>
    <mergeCell ref="D8:E8"/>
    <mergeCell ref="B9:C9"/>
    <mergeCell ref="D9:E9"/>
  </mergeCells>
  <phoneticPr fontId="20" type="noConversion"/>
  <pageMargins left="0.3958333432674408" right="0" top="0.51458334922790527" bottom="0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I43"/>
  <sheetViews>
    <sheetView tabSelected="1" topLeftCell="A4" workbookViewId="0">
      <selection activeCell="D14" sqref="D14"/>
    </sheetView>
  </sheetViews>
  <sheetFormatPr defaultRowHeight="12.75"/>
  <cols>
    <col min="1" max="1" width="36" customWidth="1"/>
    <col min="2" max="5" width="15" customWidth="1"/>
    <col min="6" max="6" width="14" customWidth="1"/>
    <col min="7" max="7" width="15" customWidth="1"/>
    <col min="8" max="8" width="14" customWidth="1"/>
    <col min="9" max="9" width="14" style="33" customWidth="1"/>
  </cols>
  <sheetData>
    <row r="1" spans="1:9" ht="28.5" customHeight="1">
      <c r="A1" s="32" t="s">
        <v>2</v>
      </c>
      <c r="B1" s="31"/>
      <c r="C1" s="32"/>
      <c r="D1" s="31"/>
      <c r="E1" s="31"/>
      <c r="F1" s="31"/>
      <c r="G1" s="31"/>
      <c r="H1" s="31"/>
    </row>
    <row r="2" spans="1:9" ht="5.65" customHeight="1"/>
    <row r="3" spans="1:9" ht="11.45" customHeight="1">
      <c r="A3" s="30" t="s">
        <v>0</v>
      </c>
      <c r="B3" s="31"/>
      <c r="C3" s="30"/>
      <c r="D3" s="31"/>
      <c r="E3" s="31"/>
      <c r="F3" s="31"/>
      <c r="G3" s="31"/>
      <c r="H3" s="31"/>
    </row>
    <row r="4" spans="1:9" ht="2.1" customHeight="1"/>
    <row r="5" spans="1:9" ht="18.75" customHeight="1">
      <c r="A5" s="3" t="s">
        <v>3</v>
      </c>
      <c r="F5" s="4"/>
      <c r="H5" s="4" t="s">
        <v>4</v>
      </c>
    </row>
    <row r="6" spans="1:9" ht="2.4500000000000002" customHeight="1" thickBot="1"/>
    <row r="7" spans="1:9" ht="15.75" customHeight="1" thickBot="1">
      <c r="A7" s="35" t="s">
        <v>5</v>
      </c>
      <c r="B7" s="41" t="s">
        <v>49</v>
      </c>
      <c r="C7" s="42"/>
      <c r="D7" s="43"/>
      <c r="E7" s="40" t="s">
        <v>50</v>
      </c>
      <c r="F7" s="37"/>
      <c r="G7" s="40" t="s">
        <v>51</v>
      </c>
      <c r="H7" s="37"/>
    </row>
    <row r="8" spans="1:9" ht="15.75" customHeight="1" thickBot="1">
      <c r="A8" s="35"/>
      <c r="B8" s="15" t="s">
        <v>44</v>
      </c>
      <c r="C8" s="15" t="s">
        <v>45</v>
      </c>
      <c r="D8" s="16" t="s">
        <v>46</v>
      </c>
      <c r="E8" s="21" t="s">
        <v>44</v>
      </c>
      <c r="F8" s="22" t="s">
        <v>45</v>
      </c>
      <c r="G8" s="21" t="s">
        <v>44</v>
      </c>
      <c r="H8" s="22" t="s">
        <v>45</v>
      </c>
    </row>
    <row r="9" spans="1:9" ht="17.850000000000001" customHeight="1">
      <c r="A9" s="5" t="s">
        <v>9</v>
      </c>
      <c r="B9" s="6">
        <v>43200000</v>
      </c>
      <c r="C9" s="6">
        <v>148180000</v>
      </c>
      <c r="D9" s="6">
        <f>B9+C9</f>
        <v>191380000</v>
      </c>
      <c r="E9" s="6"/>
      <c r="F9" s="7">
        <v>2600000</v>
      </c>
      <c r="G9" s="6">
        <f>SUM(B9,E9)</f>
        <v>43200000</v>
      </c>
      <c r="H9" s="7">
        <f>SUM(C9,F9)</f>
        <v>150780000</v>
      </c>
    </row>
    <row r="10" spans="1:9" ht="17.850000000000001" customHeight="1">
      <c r="A10" s="8" t="s">
        <v>47</v>
      </c>
      <c r="B10" s="9">
        <v>43200000</v>
      </c>
      <c r="C10" s="9">
        <v>148180000</v>
      </c>
      <c r="D10" s="17">
        <f>B10+C10</f>
        <v>191380000</v>
      </c>
      <c r="E10" s="9"/>
      <c r="F10" s="24">
        <v>2600000</v>
      </c>
      <c r="G10" s="20">
        <f>SUM(B10,E10)</f>
        <v>43200000</v>
      </c>
      <c r="H10" s="19">
        <f>SUM(C10,F10)</f>
        <v>150780000</v>
      </c>
      <c r="I10" s="34">
        <f>SUM(G9:H9)</f>
        <v>193980000</v>
      </c>
    </row>
    <row r="11" spans="1:9" ht="17.850000000000001" customHeight="1">
      <c r="A11" s="5" t="s">
        <v>11</v>
      </c>
      <c r="B11" s="10"/>
      <c r="C11" s="10"/>
      <c r="D11" s="6">
        <v>0</v>
      </c>
      <c r="E11" s="10"/>
      <c r="F11" s="7"/>
      <c r="G11" s="18"/>
      <c r="H11" s="7"/>
    </row>
    <row r="12" spans="1:9" ht="17.850000000000001" customHeight="1">
      <c r="A12" s="5" t="s">
        <v>12</v>
      </c>
      <c r="B12" s="6"/>
      <c r="C12" s="6"/>
      <c r="D12" s="6">
        <v>0</v>
      </c>
      <c r="E12" s="6"/>
      <c r="F12" s="7"/>
      <c r="G12" s="6"/>
      <c r="H12" s="7"/>
    </row>
    <row r="13" spans="1:9" ht="17.850000000000001" customHeight="1">
      <c r="A13" s="5" t="s">
        <v>13</v>
      </c>
      <c r="B13" s="10"/>
      <c r="C13" s="10"/>
      <c r="D13" s="10"/>
      <c r="E13" s="10"/>
      <c r="F13" s="11"/>
      <c r="G13" s="10"/>
      <c r="H13" s="11"/>
    </row>
    <row r="14" spans="1:9" ht="17.850000000000001" customHeight="1">
      <c r="A14" s="5" t="s">
        <v>14</v>
      </c>
      <c r="B14" s="6">
        <f>SUM(B15:B34)</f>
        <v>52392377</v>
      </c>
      <c r="C14" s="6">
        <f>SUM(C15:C34)</f>
        <v>181206112</v>
      </c>
      <c r="D14" s="6">
        <f>SUM(D15:D34)</f>
        <v>233598489</v>
      </c>
      <c r="E14" s="6"/>
      <c r="F14" s="7">
        <f>SUM(F15:F34)</f>
        <v>4983650</v>
      </c>
      <c r="G14" s="6">
        <f t="shared" ref="G14:G34" si="0">SUM(B14,E14)</f>
        <v>52392377</v>
      </c>
      <c r="H14" s="7">
        <f t="shared" ref="H14:H34" si="1">SUM(C14,F14)</f>
        <v>186189762</v>
      </c>
      <c r="I14" s="34">
        <f>SUM(G14:H14)</f>
        <v>238582139</v>
      </c>
    </row>
    <row r="15" spans="1:9" ht="17.850000000000001" customHeight="1">
      <c r="A15" s="8" t="s">
        <v>15</v>
      </c>
      <c r="B15" s="9">
        <f>D15-C15</f>
        <v>27962125</v>
      </c>
      <c r="C15" s="9">
        <v>15337875</v>
      </c>
      <c r="D15" s="9">
        <v>43300000</v>
      </c>
      <c r="E15" s="9"/>
      <c r="F15" s="23"/>
      <c r="G15" s="9">
        <f t="shared" si="0"/>
        <v>27962125</v>
      </c>
      <c r="H15" s="7">
        <f t="shared" si="1"/>
        <v>15337875</v>
      </c>
      <c r="I15" s="34">
        <f t="shared" ref="I15:I42" si="2">SUM(G15:H15)</f>
        <v>43300000</v>
      </c>
    </row>
    <row r="16" spans="1:9" ht="17.850000000000001" customHeight="1">
      <c r="A16" s="8" t="s">
        <v>16</v>
      </c>
      <c r="B16" s="9">
        <f t="shared" ref="B16:B28" si="3">D16-C16</f>
        <v>0</v>
      </c>
      <c r="C16" s="9">
        <v>600000</v>
      </c>
      <c r="D16" s="9">
        <v>600000</v>
      </c>
      <c r="E16" s="9"/>
      <c r="F16" s="23"/>
      <c r="G16" s="9">
        <f t="shared" si="0"/>
        <v>0</v>
      </c>
      <c r="H16" s="7">
        <f t="shared" si="1"/>
        <v>600000</v>
      </c>
      <c r="I16" s="34">
        <f t="shared" si="2"/>
        <v>600000</v>
      </c>
    </row>
    <row r="17" spans="1:9" ht="17.850000000000001" customHeight="1">
      <c r="A17" s="8" t="s">
        <v>17</v>
      </c>
      <c r="B17" s="9">
        <v>5009402</v>
      </c>
      <c r="C17" s="9">
        <f>D17-B17</f>
        <v>7187373</v>
      </c>
      <c r="D17" s="9">
        <v>12196775</v>
      </c>
      <c r="E17" s="9"/>
      <c r="F17" s="23"/>
      <c r="G17" s="9">
        <f t="shared" si="0"/>
        <v>5009402</v>
      </c>
      <c r="H17" s="7">
        <f t="shared" si="1"/>
        <v>7187373</v>
      </c>
      <c r="I17" s="34">
        <f t="shared" si="2"/>
        <v>12196775</v>
      </c>
    </row>
    <row r="18" spans="1:9" ht="17.850000000000001" customHeight="1">
      <c r="A18" s="8" t="s">
        <v>18</v>
      </c>
      <c r="B18" s="9">
        <f t="shared" si="3"/>
        <v>2490696</v>
      </c>
      <c r="C18" s="9">
        <v>4753964</v>
      </c>
      <c r="D18" s="9">
        <v>7244660</v>
      </c>
      <c r="E18" s="9"/>
      <c r="F18" s="23">
        <v>220100</v>
      </c>
      <c r="G18" s="9">
        <f t="shared" si="0"/>
        <v>2490696</v>
      </c>
      <c r="H18" s="7">
        <f t="shared" si="1"/>
        <v>4974064</v>
      </c>
      <c r="I18" s="34">
        <f t="shared" si="2"/>
        <v>7464760</v>
      </c>
    </row>
    <row r="19" spans="1:9" ht="17.850000000000001" customHeight="1">
      <c r="A19" s="8" t="s">
        <v>19</v>
      </c>
      <c r="B19" s="9">
        <f t="shared" si="3"/>
        <v>210540</v>
      </c>
      <c r="C19" s="9">
        <v>0</v>
      </c>
      <c r="D19" s="9">
        <v>210540</v>
      </c>
      <c r="E19" s="9"/>
      <c r="F19" s="23"/>
      <c r="G19" s="9">
        <f t="shared" si="0"/>
        <v>210540</v>
      </c>
      <c r="H19" s="7">
        <f t="shared" si="1"/>
        <v>0</v>
      </c>
      <c r="I19" s="34">
        <f t="shared" si="2"/>
        <v>210540</v>
      </c>
    </row>
    <row r="20" spans="1:9" ht="17.850000000000001" customHeight="1">
      <c r="A20" s="8" t="s">
        <v>20</v>
      </c>
      <c r="B20" s="9">
        <f t="shared" si="3"/>
        <v>646932</v>
      </c>
      <c r="C20" s="9">
        <v>2476777</v>
      </c>
      <c r="D20" s="9">
        <v>3123709</v>
      </c>
      <c r="E20" s="9"/>
      <c r="F20" s="23">
        <v>267140</v>
      </c>
      <c r="G20" s="9">
        <f t="shared" si="0"/>
        <v>646932</v>
      </c>
      <c r="H20" s="7">
        <f t="shared" si="1"/>
        <v>2743917</v>
      </c>
      <c r="I20" s="34">
        <f t="shared" si="2"/>
        <v>3390849</v>
      </c>
    </row>
    <row r="21" spans="1:9" ht="17.850000000000001" customHeight="1">
      <c r="A21" s="8" t="s">
        <v>21</v>
      </c>
      <c r="B21" s="9">
        <f t="shared" si="3"/>
        <v>5121604</v>
      </c>
      <c r="C21" s="9">
        <v>2809318</v>
      </c>
      <c r="D21" s="9">
        <v>7930922</v>
      </c>
      <c r="E21" s="9"/>
      <c r="F21" s="23"/>
      <c r="G21" s="9">
        <f t="shared" si="0"/>
        <v>5121604</v>
      </c>
      <c r="H21" s="7">
        <f t="shared" si="1"/>
        <v>2809318</v>
      </c>
      <c r="I21" s="34">
        <f t="shared" si="2"/>
        <v>7930922</v>
      </c>
    </row>
    <row r="22" spans="1:9" ht="17.850000000000001" customHeight="1">
      <c r="A22" s="8" t="s">
        <v>22</v>
      </c>
      <c r="B22" s="9">
        <f t="shared" si="3"/>
        <v>193733</v>
      </c>
      <c r="C22" s="9">
        <v>106267</v>
      </c>
      <c r="D22" s="9">
        <v>300000</v>
      </c>
      <c r="E22" s="9"/>
      <c r="F22" s="23"/>
      <c r="G22" s="9">
        <f t="shared" si="0"/>
        <v>193733</v>
      </c>
      <c r="H22" s="7">
        <f t="shared" si="1"/>
        <v>106267</v>
      </c>
      <c r="I22" s="34">
        <f t="shared" si="2"/>
        <v>300000</v>
      </c>
    </row>
    <row r="23" spans="1:9" ht="17.850000000000001" customHeight="1">
      <c r="A23" s="8" t="s">
        <v>23</v>
      </c>
      <c r="B23" s="9">
        <f t="shared" si="3"/>
        <v>473698</v>
      </c>
      <c r="C23" s="9">
        <v>252092</v>
      </c>
      <c r="D23" s="9">
        <v>725790</v>
      </c>
      <c r="E23" s="9"/>
      <c r="F23" s="23"/>
      <c r="G23" s="9">
        <f t="shared" si="0"/>
        <v>473698</v>
      </c>
      <c r="H23" s="7">
        <f t="shared" si="1"/>
        <v>252092</v>
      </c>
      <c r="I23" s="34">
        <f t="shared" si="2"/>
        <v>725790</v>
      </c>
    </row>
    <row r="24" spans="1:9" ht="17.850000000000001" customHeight="1">
      <c r="A24" s="8" t="s">
        <v>24</v>
      </c>
      <c r="B24" s="9">
        <f t="shared" si="3"/>
        <v>29060</v>
      </c>
      <c r="C24" s="9">
        <v>1066940</v>
      </c>
      <c r="D24" s="9">
        <v>1096000</v>
      </c>
      <c r="E24" s="9"/>
      <c r="F24" s="23"/>
      <c r="G24" s="9">
        <f t="shared" si="0"/>
        <v>29060</v>
      </c>
      <c r="H24" s="7">
        <f t="shared" si="1"/>
        <v>1066940</v>
      </c>
      <c r="I24" s="34">
        <f t="shared" si="2"/>
        <v>1096000</v>
      </c>
    </row>
    <row r="25" spans="1:9" ht="17.850000000000001" customHeight="1">
      <c r="A25" s="8" t="s">
        <v>25</v>
      </c>
      <c r="B25" s="9">
        <f t="shared" si="3"/>
        <v>249916</v>
      </c>
      <c r="C25" s="9">
        <v>42589854</v>
      </c>
      <c r="D25" s="9">
        <v>42839770</v>
      </c>
      <c r="E25" s="9"/>
      <c r="F25" s="23"/>
      <c r="G25" s="9">
        <f t="shared" si="0"/>
        <v>249916</v>
      </c>
      <c r="H25" s="7">
        <f t="shared" si="1"/>
        <v>42589854</v>
      </c>
      <c r="I25" s="34">
        <f t="shared" si="2"/>
        <v>42839770</v>
      </c>
    </row>
    <row r="26" spans="1:9" ht="17.850000000000001" customHeight="1">
      <c r="A26" s="8" t="s">
        <v>26</v>
      </c>
      <c r="B26" s="9">
        <f t="shared" si="3"/>
        <v>0</v>
      </c>
      <c r="C26" s="9">
        <v>5679500</v>
      </c>
      <c r="D26" s="9">
        <v>5679500</v>
      </c>
      <c r="E26" s="9"/>
      <c r="F26" s="23">
        <v>77500</v>
      </c>
      <c r="G26" s="9">
        <f t="shared" si="0"/>
        <v>0</v>
      </c>
      <c r="H26" s="7">
        <f t="shared" si="1"/>
        <v>5757000</v>
      </c>
      <c r="I26" s="34">
        <f t="shared" si="2"/>
        <v>5757000</v>
      </c>
    </row>
    <row r="27" spans="1:9" ht="17.850000000000001" customHeight="1">
      <c r="A27" s="8" t="s">
        <v>27</v>
      </c>
      <c r="B27" s="9">
        <f t="shared" si="3"/>
        <v>544381</v>
      </c>
      <c r="C27" s="9">
        <v>298606</v>
      </c>
      <c r="D27" s="9">
        <v>842987</v>
      </c>
      <c r="E27" s="9"/>
      <c r="F27" s="23"/>
      <c r="G27" s="9">
        <f t="shared" si="0"/>
        <v>544381</v>
      </c>
      <c r="H27" s="7">
        <f t="shared" si="1"/>
        <v>298606</v>
      </c>
      <c r="I27" s="34">
        <f t="shared" si="2"/>
        <v>842987</v>
      </c>
    </row>
    <row r="28" spans="1:9" ht="17.850000000000001" customHeight="1">
      <c r="A28" s="8" t="s">
        <v>28</v>
      </c>
      <c r="B28" s="9">
        <f t="shared" si="3"/>
        <v>662695</v>
      </c>
      <c r="C28" s="9">
        <v>930614</v>
      </c>
      <c r="D28" s="9">
        <v>1593309</v>
      </c>
      <c r="E28" s="9"/>
      <c r="F28" s="23">
        <v>389510</v>
      </c>
      <c r="G28" s="9">
        <f t="shared" si="0"/>
        <v>662695</v>
      </c>
      <c r="H28" s="7">
        <f t="shared" si="1"/>
        <v>1320124</v>
      </c>
      <c r="I28" s="34">
        <f t="shared" si="2"/>
        <v>1982819</v>
      </c>
    </row>
    <row r="29" spans="1:9" ht="17.850000000000001" customHeight="1">
      <c r="A29" s="8" t="s">
        <v>29</v>
      </c>
      <c r="B29" s="9">
        <v>2769658</v>
      </c>
      <c r="C29" s="9">
        <f>D29-B29</f>
        <v>20888762</v>
      </c>
      <c r="D29" s="9">
        <v>23658420</v>
      </c>
      <c r="E29" s="9"/>
      <c r="F29" s="23">
        <v>122000</v>
      </c>
      <c r="G29" s="9">
        <f t="shared" si="0"/>
        <v>2769658</v>
      </c>
      <c r="H29" s="7">
        <f t="shared" si="1"/>
        <v>21010762</v>
      </c>
      <c r="I29" s="34">
        <f t="shared" si="2"/>
        <v>23780420</v>
      </c>
    </row>
    <row r="30" spans="1:9" ht="17.850000000000001" customHeight="1">
      <c r="A30" s="8" t="s">
        <v>30</v>
      </c>
      <c r="B30" s="9"/>
      <c r="C30" s="9">
        <f>D30-B30</f>
        <v>2200000</v>
      </c>
      <c r="D30" s="9">
        <v>2200000</v>
      </c>
      <c r="E30" s="9"/>
      <c r="F30" s="23"/>
      <c r="G30" s="9">
        <f t="shared" si="0"/>
        <v>0</v>
      </c>
      <c r="H30" s="7">
        <f t="shared" si="1"/>
        <v>2200000</v>
      </c>
      <c r="I30" s="34">
        <f t="shared" si="2"/>
        <v>2200000</v>
      </c>
    </row>
    <row r="31" spans="1:9" ht="17.850000000000001" customHeight="1">
      <c r="A31" s="8" t="s">
        <v>31</v>
      </c>
      <c r="B31" s="9">
        <v>6027937</v>
      </c>
      <c r="C31" s="9">
        <f t="shared" ref="C31:C34" si="4">D31-B31</f>
        <v>3306463</v>
      </c>
      <c r="D31" s="9">
        <v>9334400</v>
      </c>
      <c r="E31" s="9"/>
      <c r="F31" s="23"/>
      <c r="G31" s="9">
        <f t="shared" si="0"/>
        <v>6027937</v>
      </c>
      <c r="H31" s="7">
        <f t="shared" si="1"/>
        <v>3306463</v>
      </c>
      <c r="I31" s="34">
        <f t="shared" si="2"/>
        <v>9334400</v>
      </c>
    </row>
    <row r="32" spans="1:9" ht="17.850000000000001" customHeight="1">
      <c r="A32" s="8" t="s">
        <v>32</v>
      </c>
      <c r="B32" s="9"/>
      <c r="C32" s="9">
        <f t="shared" si="4"/>
        <v>25000</v>
      </c>
      <c r="D32" s="9">
        <v>25000</v>
      </c>
      <c r="E32" s="9"/>
      <c r="F32" s="23"/>
      <c r="G32" s="9">
        <f t="shared" si="0"/>
        <v>0</v>
      </c>
      <c r="H32" s="7">
        <f t="shared" si="1"/>
        <v>25000</v>
      </c>
      <c r="I32" s="34">
        <f t="shared" si="2"/>
        <v>25000</v>
      </c>
    </row>
    <row r="33" spans="1:9" ht="17.850000000000001" customHeight="1">
      <c r="A33" s="8" t="s">
        <v>33</v>
      </c>
      <c r="B33" s="9"/>
      <c r="C33" s="9">
        <f t="shared" si="4"/>
        <v>43945772</v>
      </c>
      <c r="D33" s="9">
        <v>43945772</v>
      </c>
      <c r="E33" s="9"/>
      <c r="F33" s="23">
        <v>3489400</v>
      </c>
      <c r="G33" s="9">
        <f t="shared" si="0"/>
        <v>0</v>
      </c>
      <c r="H33" s="7">
        <f t="shared" si="1"/>
        <v>47435172</v>
      </c>
      <c r="I33" s="34">
        <f t="shared" si="2"/>
        <v>47435172</v>
      </c>
    </row>
    <row r="34" spans="1:9" ht="17.850000000000001" customHeight="1">
      <c r="A34" s="8" t="s">
        <v>34</v>
      </c>
      <c r="B34" s="9"/>
      <c r="C34" s="9">
        <f t="shared" si="4"/>
        <v>26750935</v>
      </c>
      <c r="D34" s="9">
        <v>26750935</v>
      </c>
      <c r="E34" s="9"/>
      <c r="F34" s="23">
        <v>418000</v>
      </c>
      <c r="G34" s="9">
        <f t="shared" si="0"/>
        <v>0</v>
      </c>
      <c r="H34" s="7">
        <f t="shared" si="1"/>
        <v>27168935</v>
      </c>
      <c r="I34" s="34">
        <f t="shared" si="2"/>
        <v>27168935</v>
      </c>
    </row>
    <row r="35" spans="1:9" ht="17.850000000000001" customHeight="1">
      <c r="A35" s="5" t="s">
        <v>35</v>
      </c>
      <c r="B35" s="10"/>
      <c r="C35" s="10"/>
      <c r="D35" s="10"/>
      <c r="E35" s="10"/>
      <c r="F35" s="11"/>
      <c r="G35" s="10"/>
      <c r="H35" s="11"/>
      <c r="I35" s="34"/>
    </row>
    <row r="36" spans="1:9" ht="17.850000000000001" customHeight="1">
      <c r="A36" s="5" t="s">
        <v>36</v>
      </c>
      <c r="B36" s="6">
        <f>SUM(B37:B38)</f>
        <v>2794934</v>
      </c>
      <c r="C36" s="6">
        <f>SUM(C37:C38)</f>
        <v>1533087</v>
      </c>
      <c r="D36" s="6">
        <v>4328021</v>
      </c>
      <c r="E36" s="6"/>
      <c r="F36" s="27">
        <f>SUM(F37:F38)</f>
        <v>5494</v>
      </c>
      <c r="G36" s="25">
        <f t="shared" ref="G36:G40" si="5">SUM(B36,E36)</f>
        <v>2794934</v>
      </c>
      <c r="H36" s="7">
        <f t="shared" ref="H36:H40" si="6">SUM(C36,F36)</f>
        <v>1538581</v>
      </c>
      <c r="I36" s="34">
        <f t="shared" si="2"/>
        <v>4333515</v>
      </c>
    </row>
    <row r="37" spans="1:9" ht="17.850000000000001" customHeight="1">
      <c r="A37" s="8" t="s">
        <v>37</v>
      </c>
      <c r="B37" s="9">
        <v>621727</v>
      </c>
      <c r="C37" s="9">
        <f t="shared" ref="C37:C40" si="7">D37-B37</f>
        <v>341032</v>
      </c>
      <c r="D37" s="9">
        <v>962759</v>
      </c>
      <c r="E37" s="9"/>
      <c r="F37" s="7">
        <v>1009</v>
      </c>
      <c r="G37" s="26">
        <f t="shared" si="5"/>
        <v>621727</v>
      </c>
      <c r="H37" s="7">
        <f t="shared" si="6"/>
        <v>342041</v>
      </c>
      <c r="I37" s="34">
        <f t="shared" si="2"/>
        <v>963768</v>
      </c>
    </row>
    <row r="38" spans="1:9" ht="17.850000000000001" customHeight="1">
      <c r="A38" s="8" t="s">
        <v>38</v>
      </c>
      <c r="B38" s="9">
        <v>2173207</v>
      </c>
      <c r="C38" s="9">
        <f t="shared" si="7"/>
        <v>1192055</v>
      </c>
      <c r="D38" s="9">
        <v>3365262</v>
      </c>
      <c r="E38" s="9"/>
      <c r="F38" s="7">
        <v>4485</v>
      </c>
      <c r="G38" s="26">
        <f t="shared" si="5"/>
        <v>2173207</v>
      </c>
      <c r="H38" s="7">
        <f t="shared" si="6"/>
        <v>1196540</v>
      </c>
      <c r="I38" s="34">
        <f t="shared" si="2"/>
        <v>3369747</v>
      </c>
    </row>
    <row r="39" spans="1:9" ht="17.850000000000001" customHeight="1">
      <c r="A39" s="5" t="s">
        <v>39</v>
      </c>
      <c r="B39" s="6">
        <f>SUM(B40)</f>
        <v>736</v>
      </c>
      <c r="C39" s="6">
        <f>SUM(C40)</f>
        <v>404</v>
      </c>
      <c r="D39" s="6">
        <v>1140</v>
      </c>
      <c r="E39" s="6"/>
      <c r="F39" s="27">
        <f>SUM(F40)</f>
        <v>0</v>
      </c>
      <c r="G39" s="25">
        <f t="shared" si="5"/>
        <v>736</v>
      </c>
      <c r="H39" s="7">
        <f t="shared" si="6"/>
        <v>404</v>
      </c>
      <c r="I39" s="34">
        <f t="shared" si="2"/>
        <v>1140</v>
      </c>
    </row>
    <row r="40" spans="1:9" ht="17.850000000000001" customHeight="1">
      <c r="A40" s="8" t="s">
        <v>48</v>
      </c>
      <c r="B40" s="9">
        <v>736</v>
      </c>
      <c r="C40" s="9">
        <f t="shared" si="7"/>
        <v>404</v>
      </c>
      <c r="D40" s="6">
        <v>1140</v>
      </c>
      <c r="E40" s="9"/>
      <c r="F40" s="7"/>
      <c r="G40" s="26">
        <f t="shared" si="5"/>
        <v>736</v>
      </c>
      <c r="H40" s="7">
        <f t="shared" si="6"/>
        <v>404</v>
      </c>
      <c r="I40" s="34">
        <f t="shared" si="2"/>
        <v>1140</v>
      </c>
    </row>
    <row r="41" spans="1:9" ht="17.850000000000001" customHeight="1">
      <c r="A41" s="5" t="s">
        <v>41</v>
      </c>
      <c r="B41" s="6"/>
      <c r="C41" s="6"/>
      <c r="D41" s="6"/>
      <c r="E41" s="6"/>
      <c r="F41" s="7"/>
      <c r="G41" s="6"/>
      <c r="H41" s="7"/>
      <c r="I41" s="34">
        <f t="shared" si="2"/>
        <v>0</v>
      </c>
    </row>
    <row r="42" spans="1:9" ht="17.850000000000001" customHeight="1">
      <c r="A42" s="5" t="s">
        <v>42</v>
      </c>
      <c r="B42" s="6"/>
      <c r="C42" s="6"/>
      <c r="D42" s="6">
        <v>0</v>
      </c>
      <c r="E42" s="6"/>
      <c r="F42" s="7"/>
      <c r="G42" s="6"/>
      <c r="H42" s="7"/>
      <c r="I42" s="34">
        <f t="shared" si="2"/>
        <v>0</v>
      </c>
    </row>
    <row r="43" spans="1:9" ht="17.850000000000001" customHeight="1" thickBot="1">
      <c r="A43" s="12" t="s">
        <v>43</v>
      </c>
      <c r="B43" s="13">
        <f>B9-B14+B36-B39</f>
        <v>-6398179</v>
      </c>
      <c r="C43" s="13">
        <f>C9-C14+C36-C39</f>
        <v>-31493429</v>
      </c>
      <c r="D43" s="13">
        <f>D9-D14+D36-D39</f>
        <v>-37891608</v>
      </c>
      <c r="E43" s="13"/>
      <c r="F43" s="29">
        <f>F9-F14+F36-F39</f>
        <v>-2378156</v>
      </c>
      <c r="G43" s="28">
        <f>G9-G14+G36-G39</f>
        <v>-6398179</v>
      </c>
      <c r="H43" s="14">
        <f>H9-H14+H36-H39</f>
        <v>-33871585</v>
      </c>
    </row>
  </sheetData>
  <mergeCells count="4">
    <mergeCell ref="A7:A8"/>
    <mergeCell ref="E7:F7"/>
    <mergeCell ref="B7:D7"/>
    <mergeCell ref="G7:H7"/>
  </mergeCells>
  <phoneticPr fontId="20" type="noConversion"/>
  <printOptions horizontalCentered="1"/>
  <pageMargins left="0.19685039370078741" right="0.19685039370078741" top="0.19685039370078741" bottom="0.19685039370078741" header="0.19685039370078741" footer="0.19685039370078741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>DuzonBizon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2020-03-16T07:42:34Z</cp:lastPrinted>
  <dcterms:created xsi:type="dcterms:W3CDTF">2020-03-16T06:06:43Z</dcterms:created>
  <dcterms:modified xsi:type="dcterms:W3CDTF">2020-03-30T02:50:08Z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